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120" yWindow="108" windowWidth="15600" windowHeight="7992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7" i="1" l="1"/>
  <c r="G37" i="1" l="1"/>
  <c r="G6" i="1"/>
  <c r="F37" i="1"/>
  <c r="F6" i="1"/>
  <c r="D37" i="1"/>
  <c r="D23" i="1"/>
  <c r="D19" i="1"/>
  <c r="D10" i="1"/>
  <c r="E23" i="1" l="1"/>
  <c r="F23" i="1"/>
  <c r="G23" i="1"/>
  <c r="H23" i="1"/>
  <c r="E19" i="1"/>
  <c r="F19" i="1"/>
  <c r="G19" i="1"/>
  <c r="H19" i="1"/>
  <c r="E10" i="1"/>
  <c r="F10" i="1"/>
  <c r="G10" i="1"/>
  <c r="H10" i="1"/>
  <c r="I15" i="1" l="1"/>
  <c r="I16" i="1"/>
  <c r="I17" i="1"/>
  <c r="I18" i="1"/>
  <c r="I20" i="1"/>
  <c r="I21" i="1"/>
  <c r="I22" i="1"/>
  <c r="I24" i="1"/>
  <c r="I23" i="1" s="1"/>
  <c r="I25" i="1"/>
  <c r="I26" i="1"/>
  <c r="I27" i="1"/>
  <c r="I28" i="1"/>
  <c r="I29" i="1"/>
  <c r="I30" i="1"/>
  <c r="I31" i="1"/>
  <c r="I32" i="1"/>
  <c r="I33" i="1"/>
  <c r="I34" i="1"/>
  <c r="I11" i="1"/>
  <c r="I12" i="1"/>
  <c r="I13" i="1"/>
  <c r="I14" i="1"/>
  <c r="I7" i="1"/>
  <c r="I8" i="1"/>
  <c r="I9" i="1"/>
  <c r="I10" i="1" l="1"/>
  <c r="I19" i="1"/>
  <c r="I35" i="1"/>
  <c r="H6" i="1" l="1"/>
  <c r="H37" i="1" s="1"/>
  <c r="E6" i="1"/>
  <c r="E37" i="1" s="1"/>
  <c r="D6" i="1"/>
  <c r="I6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<sst xmlns="http://schemas.openxmlformats.org/spreadsheetml/2006/main" count="42" uniqueCount="42">
  <si>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</si>
  <si>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</si>
  <si>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</si>
  <si>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</si>
  <si>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</si>
  <si>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</si>
  <si>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</si>
  <si>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</si>
  <si>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</si>
  <si>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</si>
  <si>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</si>
  <si>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</si>
  <si>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</si>
  <si>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</si>
  <si>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</si>
  <si>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</si>
  <si>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</si>
  <si>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</si>
  <si>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</si>
  <si>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</si>
  <si>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</si>
  <si>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</si>
  <si>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</si>
  <si>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</si>
  <si>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</si>
  <si>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</si>
  <si>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</si>
  <si>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</si>
  <si>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</si>
  <si>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</si>
  <si>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</si>
  <si>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</si>
  <si>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</si>
  <si>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</si>
  <si>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</si>
  <si>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</si>
  <si>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</si>
  <si>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</si>
  <si>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</si>
  <si>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</si>
  <si>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</si>
  <si>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León
Gasto por Categoría Programática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</si>
</sst>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3" fontId="5" fillId="0" borderId="0" xfId="17" applyFont="1" applyProtection="1">
      <protection locked="0"/>
    </xf>
    <xf numFmtId="3" fontId="7" fillId="0" borderId="15" xfId="0" applyNumberFormat="1" applyFont="1" applyFill="1" applyBorder="1" applyAlignment="1" applyProtection="1">
      <alignment horizontal="right"/>
      <protection locked="0"/>
    </xf>
    <xf numFmtId="3" fontId="7" fillId="0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2" fillId="3" borderId="15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Protection="1">
      <protection locked="0"/>
    </xf>
    <xf numFmtId="0" fontId="2" fillId="3" borderId="0" xfId="8" applyFont="1" applyFill="1" applyBorder="1" applyAlignment="1" applyProtection="1">
      <alignment horizontal="left" vertical="top"/>
      <protection hidden="1"/>
    </xf>
    <xf numFmtId="0" fontId="7" fillId="3" borderId="0" xfId="0" applyFont="1" applyFill="1" applyBorder="1" applyAlignment="1" applyProtection="1">
      <alignment horizontal="left"/>
    </xf>
    <xf numFmtId="3" fontId="7" fillId="3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alignment horizontal="right"/>
      <protection locked="0"/>
    </xf>
    <xf numFmtId="3" fontId="7" fillId="0" borderId="14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2</xdr:col>
      <xdr:colOff>960120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0"/>
          <a:ext cx="1173480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view="pageBreakPreview" zoomScaleNormal="100" zoomScaleSheetLayoutView="100" workbookViewId="0">
      <selection activeCell="C9" sqref="C9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0" width="14.109375" style="1" bestFit="1" customWidth="1"/>
    <col min="11" max="16384" width="11.44140625" style="1"/>
  </cols>
  <sheetData>
    <row r="1" spans="1:9" ht="35.1" customHeight="1" x14ac:dyDescent="0.2">
      <c r="A1" s="43" t="s">
        <v>41</v>
      </c>
      <c r="B1" s="40"/>
      <c r="C1" s="40"/>
      <c r="D1" s="40"/>
      <c r="E1" s="40"/>
      <c r="F1" s="40"/>
      <c r="G1" s="40"/>
      <c r="H1" s="40"/>
      <c r="I1" s="44"/>
    </row>
    <row r="2" spans="1:9" ht="15" customHeight="1" x14ac:dyDescent="0.2">
      <c r="A2" s="45" t="s">
        <v>30</v>
      </c>
      <c r="B2" s="46"/>
      <c r="C2" s="47"/>
      <c r="D2" s="40" t="s">
        <v>37</v>
      </c>
      <c r="E2" s="40"/>
      <c r="F2" s="40"/>
      <c r="G2" s="40"/>
      <c r="H2" s="40"/>
      <c r="I2" s="41" t="s">
        <v>35</v>
      </c>
    </row>
    <row r="3" spans="1:9" ht="24.9" customHeight="1" x14ac:dyDescent="0.2">
      <c r="A3" s="48"/>
      <c r="B3" s="49"/>
      <c r="C3" s="50"/>
      <c r="D3" s="21" t="s">
        <v>31</v>
      </c>
      <c r="E3" s="7" t="s">
        <v>40</v>
      </c>
      <c r="F3" s="7" t="s">
        <v>32</v>
      </c>
      <c r="G3" s="7" t="s">
        <v>33</v>
      </c>
      <c r="H3" s="22" t="s">
        <v>34</v>
      </c>
      <c r="I3" s="42"/>
    </row>
    <row r="4" spans="1:9" x14ac:dyDescent="0.2">
      <c r="A4" s="51"/>
      <c r="B4" s="52"/>
      <c r="C4" s="5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18" t="s">
        <v>29</v>
      </c>
      <c r="B6" s="8"/>
      <c r="D6" s="24">
        <f>D7+D10+D19+D23+D26+D31</f>
        <v>4851212310</v>
      </c>
      <c r="E6" s="24">
        <f t="shared" ref="E6" si="0">E7+E10+E19+E23+E26+E31</f>
        <v>2538902698.4300003</v>
      </c>
      <c r="F6" s="24">
        <f>F7+F10+F19+F23+F26+F31</f>
        <v>7390115005.46</v>
      </c>
      <c r="G6" s="24">
        <f>G7+G10+G19+G23+G26+G31</f>
        <v>5808668463.4499998</v>
      </c>
      <c r="H6" s="24">
        <f t="shared" ref="H6" si="1">H7+H10+H19+H23+H26+H31</f>
        <v>5662601851.079998</v>
      </c>
      <c r="I6" s="24">
        <f>F6-G6</f>
        <v>1581446542.0100002</v>
      </c>
    </row>
    <row r="7" spans="1:9" x14ac:dyDescent="0.2">
      <c r="A7" s="13"/>
      <c r="B7" s="20" t="s">
        <v>0</v>
      </c>
      <c r="C7" s="19"/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37">
        <f t="shared" ref="I7:I34" si="2">F7-G7</f>
        <v>0</v>
      </c>
    </row>
    <row r="8" spans="1:9" x14ac:dyDescent="0.2">
      <c r="A8" s="13"/>
      <c r="B8" s="9"/>
      <c r="C8" s="3" t="s">
        <v>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37">
        <f t="shared" si="2"/>
        <v>0</v>
      </c>
    </row>
    <row r="9" spans="1:9" x14ac:dyDescent="0.2">
      <c r="A9" s="13"/>
      <c r="B9" s="9"/>
      <c r="C9" s="3" t="s">
        <v>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37">
        <f t="shared" si="2"/>
        <v>0</v>
      </c>
    </row>
    <row r="10" spans="1:9" x14ac:dyDescent="0.2">
      <c r="A10" s="13"/>
      <c r="B10" s="20" t="s">
        <v>3</v>
      </c>
      <c r="C10" s="19"/>
      <c r="D10" s="25">
        <f>SUM(D11:D18)</f>
        <v>3808061043</v>
      </c>
      <c r="E10" s="25">
        <f t="shared" ref="E10:I10" si="3">SUM(E11:E18)</f>
        <v>2480347318.9700003</v>
      </c>
      <c r="F10" s="25">
        <f t="shared" si="3"/>
        <v>6288408368.9099998</v>
      </c>
      <c r="G10" s="25">
        <f t="shared" si="3"/>
        <v>4826601169.4099989</v>
      </c>
      <c r="H10" s="25">
        <f t="shared" si="3"/>
        <v>4699411293.8399982</v>
      </c>
      <c r="I10" s="25">
        <f t="shared" si="3"/>
        <v>1461807199.5000007</v>
      </c>
    </row>
    <row r="11" spans="1:9" s="33" customFormat="1" x14ac:dyDescent="0.2">
      <c r="A11" s="29"/>
      <c r="B11" s="30"/>
      <c r="C11" s="31" t="s">
        <v>4</v>
      </c>
      <c r="D11" s="28">
        <v>2575564918</v>
      </c>
      <c r="E11" s="28">
        <v>408936630.98000008</v>
      </c>
      <c r="F11" s="28">
        <v>2984501550.1600013</v>
      </c>
      <c r="G11" s="28">
        <v>2791609633.9900007</v>
      </c>
      <c r="H11" s="28">
        <v>2718870866.809999</v>
      </c>
      <c r="I11" s="38">
        <f>F11-G11</f>
        <v>192891916.17000055</v>
      </c>
    </row>
    <row r="12" spans="1:9" s="33" customFormat="1" x14ac:dyDescent="0.2">
      <c r="A12" s="29"/>
      <c r="B12" s="30"/>
      <c r="C12" s="31" t="s">
        <v>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38">
        <f t="shared" si="2"/>
        <v>0</v>
      </c>
    </row>
    <row r="13" spans="1:9" s="33" customFormat="1" x14ac:dyDescent="0.2">
      <c r="A13" s="29"/>
      <c r="B13" s="30"/>
      <c r="C13" s="31" t="s">
        <v>6</v>
      </c>
      <c r="D13" s="28">
        <v>194061251</v>
      </c>
      <c r="E13" s="28">
        <v>3696916.6400000015</v>
      </c>
      <c r="F13" s="28">
        <v>197758181.37999991</v>
      </c>
      <c r="G13" s="28">
        <v>184220276.16000003</v>
      </c>
      <c r="H13" s="28">
        <v>180212419.30000004</v>
      </c>
      <c r="I13" s="38">
        <f t="shared" si="2"/>
        <v>13537905.21999988</v>
      </c>
    </row>
    <row r="14" spans="1:9" s="33" customFormat="1" x14ac:dyDescent="0.2">
      <c r="A14" s="29"/>
      <c r="B14" s="30"/>
      <c r="C14" s="31" t="s">
        <v>7</v>
      </c>
      <c r="D14" s="28">
        <v>54539856</v>
      </c>
      <c r="E14" s="28">
        <v>58880742.659999982</v>
      </c>
      <c r="F14" s="28">
        <v>113420598.66</v>
      </c>
      <c r="G14" s="28">
        <v>97927946.350000039</v>
      </c>
      <c r="H14" s="28">
        <v>97166241.570000008</v>
      </c>
      <c r="I14" s="38">
        <f t="shared" si="2"/>
        <v>15492652.309999958</v>
      </c>
    </row>
    <row r="15" spans="1:9" s="33" customFormat="1" x14ac:dyDescent="0.2">
      <c r="A15" s="29"/>
      <c r="B15" s="30"/>
      <c r="C15" s="31" t="s">
        <v>8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38">
        <f t="shared" si="2"/>
        <v>0</v>
      </c>
    </row>
    <row r="16" spans="1:9" s="33" customFormat="1" x14ac:dyDescent="0.2">
      <c r="A16" s="29"/>
      <c r="B16" s="30"/>
      <c r="C16" s="31" t="s">
        <v>9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38">
        <f t="shared" si="2"/>
        <v>0</v>
      </c>
    </row>
    <row r="17" spans="1:9" s="33" customFormat="1" x14ac:dyDescent="0.2">
      <c r="A17" s="29"/>
      <c r="B17" s="30"/>
      <c r="C17" s="31" t="s">
        <v>10</v>
      </c>
      <c r="D17" s="28">
        <v>409398056</v>
      </c>
      <c r="E17" s="28">
        <v>23094544.659999996</v>
      </c>
      <c r="F17" s="28">
        <v>432492600.65999997</v>
      </c>
      <c r="G17" s="28">
        <v>154271896.98999998</v>
      </c>
      <c r="H17" s="28">
        <v>153237790.68999997</v>
      </c>
      <c r="I17" s="38">
        <f t="shared" si="2"/>
        <v>278220703.66999996</v>
      </c>
    </row>
    <row r="18" spans="1:9" s="33" customFormat="1" x14ac:dyDescent="0.2">
      <c r="A18" s="29"/>
      <c r="B18" s="30"/>
      <c r="C18" s="31" t="s">
        <v>11</v>
      </c>
      <c r="D18" s="28">
        <v>574496962</v>
      </c>
      <c r="E18" s="28">
        <v>1985738484.0300004</v>
      </c>
      <c r="F18" s="28">
        <v>2560235438.0499992</v>
      </c>
      <c r="G18" s="28">
        <v>1598571415.9199989</v>
      </c>
      <c r="H18" s="28">
        <v>1549923975.4699993</v>
      </c>
      <c r="I18" s="38">
        <f t="shared" si="2"/>
        <v>961664022.13000035</v>
      </c>
    </row>
    <row r="19" spans="1:9" s="33" customFormat="1" x14ac:dyDescent="0.2">
      <c r="A19" s="29"/>
      <c r="B19" s="34" t="s">
        <v>12</v>
      </c>
      <c r="C19" s="35"/>
      <c r="D19" s="36">
        <f>SUM(D20:D22)</f>
        <v>952764272</v>
      </c>
      <c r="E19" s="36">
        <f t="shared" ref="E19:I19" si="4">SUM(E20:E22)</f>
        <v>55294448.769999988</v>
      </c>
      <c r="F19" s="36">
        <f t="shared" si="4"/>
        <v>1008058720.7700005</v>
      </c>
      <c r="G19" s="36">
        <f t="shared" si="4"/>
        <v>890298220.83000088</v>
      </c>
      <c r="H19" s="36">
        <f t="shared" si="4"/>
        <v>872362683.59000063</v>
      </c>
      <c r="I19" s="36">
        <f t="shared" si="4"/>
        <v>117760499.93999946</v>
      </c>
    </row>
    <row r="20" spans="1:9" s="33" customFormat="1" x14ac:dyDescent="0.2">
      <c r="A20" s="29"/>
      <c r="B20" s="30"/>
      <c r="C20" s="31" t="s">
        <v>13</v>
      </c>
      <c r="D20" s="28">
        <v>535462114</v>
      </c>
      <c r="E20" s="28">
        <v>45938845.18999999</v>
      </c>
      <c r="F20" s="28">
        <v>581400959.19000018</v>
      </c>
      <c r="G20" s="28">
        <v>487449559.5400002</v>
      </c>
      <c r="H20" s="28">
        <v>483243216.26000023</v>
      </c>
      <c r="I20" s="38">
        <f t="shared" si="2"/>
        <v>93951399.649999976</v>
      </c>
    </row>
    <row r="21" spans="1:9" s="33" customFormat="1" x14ac:dyDescent="0.2">
      <c r="A21" s="29"/>
      <c r="B21" s="30"/>
      <c r="C21" s="31" t="s">
        <v>14</v>
      </c>
      <c r="D21" s="28">
        <v>417302158</v>
      </c>
      <c r="E21" s="28">
        <v>9355603.5800000001</v>
      </c>
      <c r="F21" s="28">
        <v>426657761.58000022</v>
      </c>
      <c r="G21" s="28">
        <v>402848661.29000074</v>
      </c>
      <c r="H21" s="28">
        <v>389119467.33000046</v>
      </c>
      <c r="I21" s="38">
        <f t="shared" si="2"/>
        <v>23809100.289999485</v>
      </c>
    </row>
    <row r="22" spans="1:9" s="33" customFormat="1" x14ac:dyDescent="0.2">
      <c r="A22" s="29"/>
      <c r="B22" s="30"/>
      <c r="C22" s="31" t="s">
        <v>15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38">
        <f t="shared" si="2"/>
        <v>0</v>
      </c>
    </row>
    <row r="23" spans="1:9" s="33" customFormat="1" x14ac:dyDescent="0.2">
      <c r="A23" s="29"/>
      <c r="B23" s="34" t="s">
        <v>16</v>
      </c>
      <c r="C23" s="35"/>
      <c r="D23" s="36">
        <f>SUM(D24:D25)</f>
        <v>90386995</v>
      </c>
      <c r="E23" s="36">
        <f t="shared" ref="E23:I23" si="5">SUM(E24:E25)</f>
        <v>3260930.69</v>
      </c>
      <c r="F23" s="36">
        <f t="shared" si="5"/>
        <v>93647915.780000001</v>
      </c>
      <c r="G23" s="36">
        <f t="shared" si="5"/>
        <v>91769073.210000023</v>
      </c>
      <c r="H23" s="36">
        <f t="shared" si="5"/>
        <v>90827873.650000006</v>
      </c>
      <c r="I23" s="36">
        <f t="shared" si="5"/>
        <v>1878842.5699999779</v>
      </c>
    </row>
    <row r="24" spans="1:9" s="33" customFormat="1" x14ac:dyDescent="0.2">
      <c r="A24" s="29"/>
      <c r="B24" s="30"/>
      <c r="C24" s="31" t="s">
        <v>17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38">
        <f t="shared" si="2"/>
        <v>0</v>
      </c>
    </row>
    <row r="25" spans="1:9" s="33" customFormat="1" x14ac:dyDescent="0.2">
      <c r="A25" s="29"/>
      <c r="B25" s="30"/>
      <c r="C25" s="31" t="s">
        <v>18</v>
      </c>
      <c r="D25" s="28">
        <v>90386995</v>
      </c>
      <c r="E25" s="28">
        <v>3260930.69</v>
      </c>
      <c r="F25" s="28">
        <v>93647915.780000001</v>
      </c>
      <c r="G25" s="28">
        <v>91769073.210000023</v>
      </c>
      <c r="H25" s="28">
        <v>90827873.650000006</v>
      </c>
      <c r="I25" s="38">
        <f t="shared" si="2"/>
        <v>1878842.5699999779</v>
      </c>
    </row>
    <row r="26" spans="1:9" s="33" customFormat="1" x14ac:dyDescent="0.2">
      <c r="A26" s="29"/>
      <c r="B26" s="34" t="s">
        <v>19</v>
      </c>
      <c r="C26" s="35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2">
        <f t="shared" si="2"/>
        <v>0</v>
      </c>
    </row>
    <row r="27" spans="1:9" s="33" customFormat="1" x14ac:dyDescent="0.2">
      <c r="A27" s="29"/>
      <c r="B27" s="30"/>
      <c r="C27" s="31" t="s">
        <v>20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32">
        <f t="shared" si="2"/>
        <v>0</v>
      </c>
    </row>
    <row r="28" spans="1:9" s="33" customFormat="1" x14ac:dyDescent="0.2">
      <c r="A28" s="29"/>
      <c r="B28" s="30"/>
      <c r="C28" s="31" t="s">
        <v>21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32">
        <f t="shared" si="2"/>
        <v>0</v>
      </c>
    </row>
    <row r="29" spans="1:9" s="33" customFormat="1" x14ac:dyDescent="0.2">
      <c r="A29" s="29"/>
      <c r="B29" s="30"/>
      <c r="C29" s="31" t="s">
        <v>22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32">
        <f t="shared" si="2"/>
        <v>0</v>
      </c>
    </row>
    <row r="30" spans="1:9" s="33" customFormat="1" x14ac:dyDescent="0.2">
      <c r="A30" s="29"/>
      <c r="B30" s="30"/>
      <c r="C30" s="31" t="s">
        <v>23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32">
        <f t="shared" si="2"/>
        <v>0</v>
      </c>
    </row>
    <row r="31" spans="1:9" s="33" customFormat="1" x14ac:dyDescent="0.2">
      <c r="A31" s="29"/>
      <c r="B31" s="34" t="s">
        <v>24</v>
      </c>
      <c r="C31" s="35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2">
        <f t="shared" si="2"/>
        <v>0</v>
      </c>
    </row>
    <row r="32" spans="1:9" s="33" customFormat="1" x14ac:dyDescent="0.2">
      <c r="A32" s="29"/>
      <c r="B32" s="30"/>
      <c r="C32" s="31" t="s">
        <v>25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32">
        <f t="shared" si="2"/>
        <v>0</v>
      </c>
    </row>
    <row r="33" spans="1:9" s="33" customFormat="1" x14ac:dyDescent="0.2">
      <c r="A33" s="29" t="s">
        <v>26</v>
      </c>
      <c r="B33" s="30"/>
      <c r="C33" s="31"/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32">
        <f t="shared" si="2"/>
        <v>0</v>
      </c>
    </row>
    <row r="34" spans="1:9" s="33" customFormat="1" x14ac:dyDescent="0.2">
      <c r="A34" s="29" t="s">
        <v>27</v>
      </c>
      <c r="B34" s="30"/>
      <c r="C34" s="31"/>
      <c r="D34" s="28">
        <v>189370945</v>
      </c>
      <c r="E34" s="28">
        <v>-1723956</v>
      </c>
      <c r="F34" s="28">
        <v>187646981</v>
      </c>
      <c r="G34" s="28">
        <v>187214319.35000002</v>
      </c>
      <c r="H34" s="28">
        <v>187214319.35000002</v>
      </c>
      <c r="I34" s="38">
        <f t="shared" si="2"/>
        <v>432661.64999997616</v>
      </c>
    </row>
    <row r="35" spans="1:9" x14ac:dyDescent="0.2">
      <c r="A35" s="13" t="s">
        <v>28</v>
      </c>
      <c r="B35" s="9"/>
      <c r="C35" s="3"/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f t="shared" ref="I35" si="6">F35-G35</f>
        <v>0</v>
      </c>
    </row>
    <row r="36" spans="1:9" x14ac:dyDescent="0.2">
      <c r="A36" s="14"/>
      <c r="B36" s="10"/>
      <c r="C36" s="4"/>
      <c r="D36" s="27"/>
      <c r="E36" s="27"/>
      <c r="F36" s="27"/>
      <c r="G36" s="27"/>
      <c r="H36" s="27"/>
      <c r="I36" s="27"/>
    </row>
    <row r="37" spans="1:9" x14ac:dyDescent="0.2">
      <c r="A37" s="15"/>
      <c r="B37" s="11" t="s">
        <v>36</v>
      </c>
      <c r="C37" s="5"/>
      <c r="D37" s="39">
        <f>D35+D34+D33+D6</f>
        <v>5040583255</v>
      </c>
      <c r="E37" s="39">
        <f t="shared" ref="E37:H37" si="7">E35+E34+E33+E6</f>
        <v>2537178742.4300003</v>
      </c>
      <c r="F37" s="39">
        <f>F34+F6</f>
        <v>7577761986.46</v>
      </c>
      <c r="G37" s="39">
        <f>G35+G34+G33+G6</f>
        <v>5995882782.8000002</v>
      </c>
      <c r="H37" s="39">
        <f t="shared" si="7"/>
        <v>5849816170.4299984</v>
      </c>
      <c r="I37" s="39">
        <f>I34+I6</f>
        <v>1581879203.6600003</v>
      </c>
    </row>
    <row r="39" spans="1:9" x14ac:dyDescent="0.2">
      <c r="I39" s="23"/>
    </row>
    <row r="40" spans="1:9" x14ac:dyDescent="0.2">
      <c r="D40" s="23"/>
      <c r="E40" s="23"/>
      <c r="F40" s="23"/>
      <c r="G40" s="23"/>
      <c r="H40" s="23"/>
      <c r="I40" s="1"/>
    </row>
  </sheetData>
  <sheetProtection formatCells="0" formatColumns="0" formatRows="0" autoFilter="0"/>
  <protectedRanges>
    <protectedRange sqref="G41:I65523 B38:F65523 G38:I39 G40" name="Rango1"/>
    <protectedRange sqref="C31:H31 C7:H7 B27:H30 C26:H26 B8:H9 B20:H22 B24:H25 B35:I36 B11:H18 B32:H34 C10:I10 C19:I19 C23:I23" name="Rango1_3"/>
    <protectedRange sqref="D4:I6 I7:I9 I11:I18 I20:I22 I24:I34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D6:I9 D18:I18" unlockedFormula="1"/>
    <ignoredError sqref="D19:I22 D25:I37 D10:I17" formula="1" unlockedFormula="1"/>
    <ignoredError sqref="C19:C37 A10:C17" formula="1"/>
    <ignoredError sqref="D23:I24" formula="1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2019-01-24T16:27:34Z</cp:lastPrinted>
  <dcterms:created xsi:type="dcterms:W3CDTF">2012-12-11T21:13:37Z</dcterms:created>
  <dcterms:modified xsi:type="dcterms:W3CDTF">2019-02-27T18:08:58Z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